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D1B2AC29-E986-4EBC-A1BD-32DF5DE8AAC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32" sheetId="1" r:id="rId1"/>
  </sheets>
  <definedNames>
    <definedName name="_xlnm.Print_Titles" localSheetId="0">'ORJ 32'!$1:$1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L34" i="1" s="1"/>
  <c r="K33" i="1"/>
  <c r="K34" i="1" s="1"/>
  <c r="J33" i="1"/>
  <c r="J34" i="1" s="1"/>
  <c r="I33" i="1"/>
  <c r="I34" i="1" s="1"/>
  <c r="H33" i="1"/>
  <c r="H34" i="1" s="1"/>
  <c r="L26" i="1"/>
  <c r="L27" i="1" s="1"/>
  <c r="K26" i="1"/>
  <c r="J26" i="1"/>
  <c r="J27" i="1" s="1"/>
  <c r="I26" i="1"/>
  <c r="H26" i="1"/>
  <c r="H27" i="1" s="1"/>
  <c r="L22" i="1"/>
  <c r="K22" i="1"/>
  <c r="J22" i="1"/>
  <c r="I22" i="1"/>
  <c r="I27" i="1" s="1"/>
  <c r="H22" i="1"/>
  <c r="L10" i="1"/>
  <c r="L11" i="1" s="1"/>
  <c r="K10" i="1"/>
  <c r="K11" i="1" s="1"/>
  <c r="J10" i="1"/>
  <c r="J37" i="1" s="1"/>
  <c r="I10" i="1"/>
  <c r="H10" i="1"/>
  <c r="H37" i="1" s="1"/>
  <c r="J11" i="1" l="1"/>
  <c r="I37" i="1"/>
  <c r="J36" i="1"/>
  <c r="K27" i="1"/>
  <c r="H11" i="1"/>
  <c r="H36" i="1" s="1"/>
  <c r="K36" i="1"/>
  <c r="L36" i="1"/>
  <c r="L37" i="1"/>
  <c r="I11" i="1"/>
  <c r="I36" i="1" s="1"/>
  <c r="K37" i="1"/>
</calcChain>
</file>

<file path=xl/sharedStrings.xml><?xml version="1.0" encoding="utf-8"?>
<sst xmlns="http://schemas.openxmlformats.org/spreadsheetml/2006/main" count="71" uniqueCount="45">
  <si>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</si>
  <si>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</si>
  <si>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</si>
  <si>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</si>
  <si>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</si>
  <si>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</si>
  <si>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</si>
  <si>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</si>
  <si>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</si>
  <si>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</si>
  <si>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</si>
  <si>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</si>
  <si>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</si>
  <si>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</si>
  <si>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</si>
  <si>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</si>
  <si>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Neinv.přijaté transfery od krajů</t>
  </si>
  <si>
    <t>Příjmy z pronájmu movitých věcí</t>
  </si>
  <si>
    <t>Doprav.obslužnost veř.službami - smíšená</t>
  </si>
  <si>
    <t>Ost.přijaté vratky transf. a podob.příjmy</t>
  </si>
  <si>
    <t>Dopravní podnik měst Chomutova a Jirkova, a s</t>
  </si>
  <si>
    <t>Ostatní nedaňové příjmy j.n.</t>
  </si>
  <si>
    <t>Sport.zařízení ve vlastnictví obce</t>
  </si>
  <si>
    <t>Kultura a sport Chomutov, s r o</t>
  </si>
  <si>
    <t>Běžné příjmy</t>
  </si>
  <si>
    <t>Příjmy 32 - Obchodní společnosti</t>
  </si>
  <si>
    <t>Nákup ostatních služeb</t>
  </si>
  <si>
    <t>Doprav.obslužnost veř.službami - linková</t>
  </si>
  <si>
    <t>Neinv.transf.nefin.podnikatelům-PO</t>
  </si>
  <si>
    <t>DPCHJ - vyúčtování kompenzace za rok 2021</t>
  </si>
  <si>
    <t>Neinvestiční transfery krajům</t>
  </si>
  <si>
    <t>Chomutovská bytová, a s</t>
  </si>
  <si>
    <t>Ost.rozvoj bydlení a bytového hosp.</t>
  </si>
  <si>
    <t>Běžné výdaje</t>
  </si>
  <si>
    <t>Inv.transf. nefin. podnikatelům-FO</t>
  </si>
  <si>
    <t>Kultura a sport Chomutov, s r o - investice</t>
  </si>
  <si>
    <t>Kapitálové výdaje</t>
  </si>
  <si>
    <t>Výdaje 32 - Obchodní společnosti</t>
  </si>
  <si>
    <t>Peněž.úč.nemaj. char.příj.a výd.vl.sekt.</t>
  </si>
  <si>
    <t>DPChJ - výnosy z finančního majetku</t>
  </si>
  <si>
    <t>DPChJ - služby peněžních ústavů</t>
  </si>
  <si>
    <t>Financování</t>
  </si>
  <si>
    <t>Financování 32 - Obchodní společnosti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</si>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</sst>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4" fontId="3" fillId="3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7"/>
  <sheetViews>
    <sheetView tabSelected="1" zoomScaleNormal="100" workbookViewId="0">
      <pane ySplit="1" topLeftCell="A2" activePane="bottomLeft" state="frozen"/>
      <selection activeCell="I12" sqref="I12"/>
      <selection pane="bottomLeft" activeCell="L20" sqref="L20"/>
    </sheetView>
  </sheetViews>
  <sheetFormatPr defaultColWidth="8.75" defaultRowHeight="12.75" x14ac:dyDescent="0.2"/>
  <cols>
    <col min="1" max="1" width="4" style="12" customWidth="1"/>
    <col min="2" max="3" width="5.125" style="12" customWidth="1"/>
    <col min="4" max="4" width="12.125" style="12" customWidth="1"/>
    <col min="5" max="5" width="5.5" style="12" customWidth="1"/>
    <col min="6" max="6" width="4.875" style="12" customWidth="1"/>
    <col min="7" max="7" width="6.125" style="12" customWidth="1"/>
    <col min="8" max="12" width="13.25" style="13" customWidth="1"/>
    <col min="13" max="13" width="32.5" style="14" customWidth="1"/>
    <col min="14" max="14" width="38.875" style="14" customWidth="1"/>
    <col min="15" max="15" width="31.25" style="14" customWidth="1"/>
    <col min="16" max="16" width="66.87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32</v>
      </c>
      <c r="B3" s="5"/>
      <c r="C3" s="5">
        <v>4122</v>
      </c>
      <c r="D3" s="5"/>
      <c r="E3" s="5"/>
      <c r="F3" s="5"/>
      <c r="G3" s="5"/>
      <c r="H3" s="6"/>
      <c r="I3" s="6"/>
      <c r="J3" s="6">
        <v>8278.14257</v>
      </c>
      <c r="K3" s="6">
        <v>12000</v>
      </c>
      <c r="L3" s="15">
        <v>20000</v>
      </c>
      <c r="M3" s="8" t="s">
        <v>16</v>
      </c>
      <c r="N3" s="8"/>
      <c r="O3" s="8"/>
      <c r="P3" s="8"/>
    </row>
    <row r="4" spans="1:16" x14ac:dyDescent="0.2">
      <c r="A4" s="5">
        <v>32</v>
      </c>
      <c r="B4" s="5">
        <v>2295</v>
      </c>
      <c r="C4" s="5">
        <v>2133</v>
      </c>
      <c r="D4" s="5"/>
      <c r="E4" s="5"/>
      <c r="F4" s="5"/>
      <c r="G4" s="5"/>
      <c r="H4" s="6">
        <v>5377.9175999999998</v>
      </c>
      <c r="I4" s="6">
        <v>5377.9175999999998</v>
      </c>
      <c r="J4" s="6">
        <v>2688.9587999999999</v>
      </c>
      <c r="K4" s="6">
        <v>5400</v>
      </c>
      <c r="L4" s="7">
        <v>5400</v>
      </c>
      <c r="M4" s="8" t="s">
        <v>17</v>
      </c>
      <c r="N4" s="8"/>
      <c r="O4" s="8" t="s">
        <v>18</v>
      </c>
      <c r="P4" s="8"/>
    </row>
    <row r="5" spans="1:16" x14ac:dyDescent="0.2">
      <c r="A5" s="5">
        <v>32</v>
      </c>
      <c r="B5" s="5">
        <v>2295</v>
      </c>
      <c r="C5" s="5">
        <v>2229</v>
      </c>
      <c r="D5" s="5">
        <v>3201</v>
      </c>
      <c r="E5" s="5"/>
      <c r="F5" s="5"/>
      <c r="G5" s="5"/>
      <c r="H5" s="6">
        <v>1074.73</v>
      </c>
      <c r="I5" s="6"/>
      <c r="J5" s="6"/>
      <c r="K5" s="6"/>
      <c r="L5" s="7"/>
      <c r="M5" s="8" t="s">
        <v>19</v>
      </c>
      <c r="N5" s="8" t="s">
        <v>20</v>
      </c>
      <c r="O5" s="8" t="s">
        <v>18</v>
      </c>
      <c r="P5" s="8"/>
    </row>
    <row r="6" spans="1:16" x14ac:dyDescent="0.2">
      <c r="A6" s="5">
        <v>32</v>
      </c>
      <c r="B6" s="5">
        <v>2295</v>
      </c>
      <c r="C6" s="5">
        <v>2329</v>
      </c>
      <c r="D6" s="5"/>
      <c r="E6" s="5"/>
      <c r="F6" s="5"/>
      <c r="G6" s="5"/>
      <c r="H6" s="6">
        <v>9673.1103800000001</v>
      </c>
      <c r="I6" s="6">
        <v>9848.6709800000008</v>
      </c>
      <c r="J6" s="6">
        <v>0</v>
      </c>
      <c r="K6" s="6">
        <v>0</v>
      </c>
      <c r="L6" s="7"/>
      <c r="M6" s="8" t="s">
        <v>21</v>
      </c>
      <c r="N6" s="8"/>
      <c r="O6" s="8" t="s">
        <v>18</v>
      </c>
      <c r="P6" s="8"/>
    </row>
    <row r="7" spans="1:16" x14ac:dyDescent="0.2">
      <c r="A7" s="5">
        <v>32</v>
      </c>
      <c r="B7" s="5">
        <v>3412</v>
      </c>
      <c r="C7" s="5">
        <v>2133</v>
      </c>
      <c r="D7" s="5"/>
      <c r="E7" s="5"/>
      <c r="F7" s="5"/>
      <c r="G7" s="5"/>
      <c r="H7" s="6">
        <v>131.21788000000001</v>
      </c>
      <c r="I7" s="6">
        <v>120.69669</v>
      </c>
      <c r="J7" s="6">
        <v>111.52086</v>
      </c>
      <c r="K7" s="6"/>
      <c r="L7" s="7"/>
      <c r="M7" s="8" t="s">
        <v>17</v>
      </c>
      <c r="N7" s="8"/>
      <c r="O7" s="8" t="s">
        <v>22</v>
      </c>
      <c r="P7" s="8"/>
    </row>
    <row r="8" spans="1:16" x14ac:dyDescent="0.2">
      <c r="A8" s="5">
        <v>32</v>
      </c>
      <c r="B8" s="5">
        <v>3412</v>
      </c>
      <c r="C8" s="5">
        <v>2229</v>
      </c>
      <c r="D8" s="5">
        <v>3202</v>
      </c>
      <c r="E8" s="5"/>
      <c r="F8" s="5"/>
      <c r="G8" s="5"/>
      <c r="H8" s="6">
        <v>5565.9663600000003</v>
      </c>
      <c r="I8" s="6">
        <v>5814.30465</v>
      </c>
      <c r="J8" s="6">
        <v>16951.563600000001</v>
      </c>
      <c r="K8" s="6">
        <v>16951.7</v>
      </c>
      <c r="L8" s="7"/>
      <c r="M8" s="8" t="s">
        <v>19</v>
      </c>
      <c r="N8" s="8" t="s">
        <v>23</v>
      </c>
      <c r="O8" s="8" t="s">
        <v>22</v>
      </c>
      <c r="P8" s="8"/>
    </row>
    <row r="10" spans="1:16" x14ac:dyDescent="0.2">
      <c r="A10" s="9" t="s">
        <v>24</v>
      </c>
      <c r="B10" s="9"/>
      <c r="C10" s="9"/>
      <c r="D10" s="9"/>
      <c r="E10" s="9"/>
      <c r="F10" s="9"/>
      <c r="G10" s="9"/>
      <c r="H10" s="10">
        <f>SUM(H2:H9)</f>
        <v>21822.942220000001</v>
      </c>
      <c r="I10" s="10">
        <f t="shared" ref="I10:L10" si="0">SUM(I2:I9)</f>
        <v>21161.589919999999</v>
      </c>
      <c r="J10" s="10">
        <f t="shared" si="0"/>
        <v>28030.185830000002</v>
      </c>
      <c r="K10" s="10">
        <f t="shared" si="0"/>
        <v>34351.699999999997</v>
      </c>
      <c r="L10" s="10">
        <f t="shared" si="0"/>
        <v>25400</v>
      </c>
      <c r="M10" s="11"/>
      <c r="N10" s="11"/>
      <c r="O10" s="11"/>
      <c r="P10" s="11"/>
    </row>
    <row r="11" spans="1:16" x14ac:dyDescent="0.2">
      <c r="A11" s="9" t="s">
        <v>25</v>
      </c>
      <c r="B11" s="9"/>
      <c r="C11" s="9"/>
      <c r="D11" s="9"/>
      <c r="E11" s="9"/>
      <c r="F11" s="9"/>
      <c r="G11" s="9"/>
      <c r="H11" s="10">
        <f>SUM(H10)</f>
        <v>21822.942220000001</v>
      </c>
      <c r="I11" s="10">
        <f t="shared" ref="I11:L11" si="1">SUM(I10)</f>
        <v>21161.589919999999</v>
      </c>
      <c r="J11" s="10">
        <f t="shared" si="1"/>
        <v>28030.185830000002</v>
      </c>
      <c r="K11" s="10">
        <f t="shared" si="1"/>
        <v>34351.699999999997</v>
      </c>
      <c r="L11" s="10">
        <f t="shared" si="1"/>
        <v>25400</v>
      </c>
      <c r="M11" s="11"/>
      <c r="N11" s="11"/>
      <c r="O11" s="11"/>
      <c r="P11" s="11"/>
    </row>
    <row r="13" spans="1:16" x14ac:dyDescent="0.2">
      <c r="A13" s="5">
        <v>32</v>
      </c>
      <c r="B13" s="5">
        <v>2292</v>
      </c>
      <c r="C13" s="5">
        <v>5169</v>
      </c>
      <c r="D13" s="5"/>
      <c r="E13" s="5"/>
      <c r="F13" s="5"/>
      <c r="G13" s="5"/>
      <c r="H13" s="6">
        <v>28.370979999999999</v>
      </c>
      <c r="I13" s="6">
        <v>30.630549999999999</v>
      </c>
      <c r="J13" s="6">
        <v>17.618220000000001</v>
      </c>
      <c r="K13" s="6">
        <v>87</v>
      </c>
      <c r="L13" s="15">
        <v>50</v>
      </c>
      <c r="M13" s="8" t="s">
        <v>26</v>
      </c>
      <c r="N13" s="8"/>
      <c r="O13" s="8" t="s">
        <v>27</v>
      </c>
      <c r="P13" s="8"/>
    </row>
    <row r="14" spans="1:16" x14ac:dyDescent="0.2">
      <c r="A14" s="5">
        <v>32</v>
      </c>
      <c r="B14" s="5">
        <v>2295</v>
      </c>
      <c r="C14" s="5">
        <v>5213</v>
      </c>
      <c r="D14" s="5"/>
      <c r="E14" s="5"/>
      <c r="F14" s="5"/>
      <c r="G14" s="5"/>
      <c r="H14" s="6"/>
      <c r="I14" s="6"/>
      <c r="J14" s="6">
        <v>8278.14257</v>
      </c>
      <c r="K14" s="6">
        <v>12000</v>
      </c>
      <c r="L14" s="15">
        <v>20000</v>
      </c>
      <c r="M14" s="8" t="s">
        <v>28</v>
      </c>
      <c r="N14" s="8"/>
      <c r="O14" s="8" t="s">
        <v>18</v>
      </c>
      <c r="P14" s="8"/>
    </row>
    <row r="15" spans="1:16" x14ac:dyDescent="0.2">
      <c r="A15" s="5">
        <v>32</v>
      </c>
      <c r="B15" s="5">
        <v>2295</v>
      </c>
      <c r="C15" s="5">
        <v>5213</v>
      </c>
      <c r="D15" s="5">
        <v>3201</v>
      </c>
      <c r="E15" s="5"/>
      <c r="F15" s="5"/>
      <c r="G15" s="5"/>
      <c r="H15" s="6"/>
      <c r="I15" s="6"/>
      <c r="J15" s="6">
        <v>46778.392</v>
      </c>
      <c r="K15" s="6">
        <v>98284.5</v>
      </c>
      <c r="L15" s="15">
        <v>126958.2</v>
      </c>
      <c r="M15" s="8" t="s">
        <v>28</v>
      </c>
      <c r="N15" s="8" t="s">
        <v>20</v>
      </c>
      <c r="O15" s="8" t="s">
        <v>18</v>
      </c>
      <c r="P15" s="8"/>
    </row>
    <row r="16" spans="1:16" x14ac:dyDescent="0.2">
      <c r="A16" s="5">
        <v>32</v>
      </c>
      <c r="B16" s="5">
        <v>2295</v>
      </c>
      <c r="C16" s="5">
        <v>5213</v>
      </c>
      <c r="D16" s="5">
        <v>3201</v>
      </c>
      <c r="E16" s="5"/>
      <c r="F16" s="5"/>
      <c r="G16" s="5">
        <v>21</v>
      </c>
      <c r="H16" s="6"/>
      <c r="I16" s="6"/>
      <c r="J16" s="6">
        <v>1265.29</v>
      </c>
      <c r="K16" s="6">
        <v>1265.3</v>
      </c>
      <c r="L16" s="7"/>
      <c r="M16" s="8" t="s">
        <v>28</v>
      </c>
      <c r="N16" s="8" t="s">
        <v>20</v>
      </c>
      <c r="O16" s="8" t="s">
        <v>18</v>
      </c>
      <c r="P16" s="8" t="s">
        <v>29</v>
      </c>
    </row>
    <row r="17" spans="1:16" x14ac:dyDescent="0.2">
      <c r="A17" s="5">
        <v>32</v>
      </c>
      <c r="B17" s="5">
        <v>2295</v>
      </c>
      <c r="C17" s="5">
        <v>5323</v>
      </c>
      <c r="D17" s="5"/>
      <c r="E17" s="5"/>
      <c r="F17" s="5"/>
      <c r="G17" s="5"/>
      <c r="H17" s="6">
        <v>9673.1103800000001</v>
      </c>
      <c r="I17" s="6">
        <v>9848.6709800000008</v>
      </c>
      <c r="J17" s="6"/>
      <c r="K17" s="6"/>
      <c r="L17" s="7"/>
      <c r="M17" s="8" t="s">
        <v>30</v>
      </c>
      <c r="N17" s="8"/>
      <c r="O17" s="8" t="s">
        <v>18</v>
      </c>
      <c r="P17" s="8"/>
    </row>
    <row r="18" spans="1:16" x14ac:dyDescent="0.2">
      <c r="A18" s="5">
        <v>32</v>
      </c>
      <c r="B18" s="5">
        <v>2295</v>
      </c>
      <c r="C18" s="5">
        <v>5323</v>
      </c>
      <c r="D18" s="5">
        <v>3201</v>
      </c>
      <c r="E18" s="5"/>
      <c r="F18" s="5"/>
      <c r="G18" s="5"/>
      <c r="H18" s="6">
        <v>76758.437850000002</v>
      </c>
      <c r="I18" s="6">
        <v>81786.037750000003</v>
      </c>
      <c r="J18" s="6"/>
      <c r="K18" s="6"/>
      <c r="L18" s="7"/>
      <c r="M18" s="8" t="s">
        <v>30</v>
      </c>
      <c r="N18" s="8" t="s">
        <v>20</v>
      </c>
      <c r="O18" s="8" t="s">
        <v>18</v>
      </c>
      <c r="P18" s="8"/>
    </row>
    <row r="19" spans="1:16" x14ac:dyDescent="0.2">
      <c r="A19" s="5">
        <v>32</v>
      </c>
      <c r="B19" s="5">
        <v>3412</v>
      </c>
      <c r="C19" s="5">
        <v>5213</v>
      </c>
      <c r="D19" s="5">
        <v>3202</v>
      </c>
      <c r="E19" s="5"/>
      <c r="F19" s="5"/>
      <c r="G19" s="5"/>
      <c r="H19" s="6">
        <v>52600</v>
      </c>
      <c r="I19" s="6">
        <v>54900</v>
      </c>
      <c r="J19" s="6">
        <v>27133.332999999999</v>
      </c>
      <c r="K19" s="6">
        <v>60550</v>
      </c>
      <c r="L19" s="16">
        <v>90000</v>
      </c>
      <c r="M19" s="8" t="s">
        <v>28</v>
      </c>
      <c r="N19" s="8" t="s">
        <v>23</v>
      </c>
      <c r="O19" s="8" t="s">
        <v>22</v>
      </c>
      <c r="P19" s="8"/>
    </row>
    <row r="20" spans="1:16" x14ac:dyDescent="0.2">
      <c r="A20" s="5">
        <v>32</v>
      </c>
      <c r="B20" s="5">
        <v>3619</v>
      </c>
      <c r="C20" s="5">
        <v>5213</v>
      </c>
      <c r="D20" s="5">
        <v>3204</v>
      </c>
      <c r="E20" s="5"/>
      <c r="F20" s="5"/>
      <c r="G20" s="5"/>
      <c r="H20" s="6">
        <v>1403.77</v>
      </c>
      <c r="I20" s="6"/>
      <c r="J20" s="6"/>
      <c r="K20" s="6"/>
      <c r="L20" s="7"/>
      <c r="M20" s="8" t="s">
        <v>28</v>
      </c>
      <c r="N20" s="8" t="s">
        <v>31</v>
      </c>
      <c r="O20" s="8" t="s">
        <v>32</v>
      </c>
      <c r="P20" s="8"/>
    </row>
    <row r="22" spans="1:16" x14ac:dyDescent="0.2">
      <c r="A22" s="9" t="s">
        <v>33</v>
      </c>
      <c r="B22" s="9"/>
      <c r="C22" s="9"/>
      <c r="D22" s="9"/>
      <c r="E22" s="9"/>
      <c r="F22" s="9"/>
      <c r="G22" s="9"/>
      <c r="H22" s="10">
        <f>SUM(H12:H21)</f>
        <v>140463.68921000001</v>
      </c>
      <c r="I22" s="10">
        <f t="shared" ref="I22:L22" si="2">SUM(I12:I21)</f>
        <v>146565.33928000001</v>
      </c>
      <c r="J22" s="10">
        <f t="shared" si="2"/>
        <v>83472.77579</v>
      </c>
      <c r="K22" s="10">
        <f t="shared" si="2"/>
        <v>172186.8</v>
      </c>
      <c r="L22" s="10">
        <f t="shared" si="2"/>
        <v>237008.2</v>
      </c>
      <c r="M22" s="11"/>
      <c r="N22" s="11"/>
      <c r="O22" s="11"/>
      <c r="P22" s="11"/>
    </row>
    <row r="24" spans="1:16" x14ac:dyDescent="0.2">
      <c r="A24" s="5">
        <v>32</v>
      </c>
      <c r="B24" s="5">
        <v>3412</v>
      </c>
      <c r="C24" s="5">
        <v>6313</v>
      </c>
      <c r="D24" s="5">
        <v>3252</v>
      </c>
      <c r="E24" s="5"/>
      <c r="F24" s="5"/>
      <c r="G24" s="5"/>
      <c r="H24" s="6"/>
      <c r="I24" s="6"/>
      <c r="J24" s="6"/>
      <c r="K24" s="6">
        <v>7330</v>
      </c>
      <c r="L24" s="7"/>
      <c r="M24" s="8" t="s">
        <v>34</v>
      </c>
      <c r="N24" s="8" t="s">
        <v>35</v>
      </c>
      <c r="O24" s="8" t="s">
        <v>22</v>
      </c>
      <c r="P24" s="8"/>
    </row>
    <row r="26" spans="1:16" x14ac:dyDescent="0.2">
      <c r="A26" s="9" t="s">
        <v>36</v>
      </c>
      <c r="B26" s="9"/>
      <c r="C26" s="9"/>
      <c r="D26" s="9"/>
      <c r="E26" s="9"/>
      <c r="F26" s="9"/>
      <c r="G26" s="9"/>
      <c r="H26" s="10">
        <f>SUM(H23:H25)</f>
        <v>0</v>
      </c>
      <c r="I26" s="10">
        <f t="shared" ref="I26:L26" si="3">SUM(I23:I25)</f>
        <v>0</v>
      </c>
      <c r="J26" s="10">
        <f t="shared" si="3"/>
        <v>0</v>
      </c>
      <c r="K26" s="10">
        <f t="shared" si="3"/>
        <v>7330</v>
      </c>
      <c r="L26" s="10">
        <f t="shared" si="3"/>
        <v>0</v>
      </c>
      <c r="M26" s="11"/>
      <c r="N26" s="11"/>
      <c r="O26" s="11"/>
      <c r="P26" s="11"/>
    </row>
    <row r="27" spans="1:16" x14ac:dyDescent="0.2">
      <c r="A27" s="9" t="s">
        <v>37</v>
      </c>
      <c r="B27" s="9"/>
      <c r="C27" s="9"/>
      <c r="D27" s="9"/>
      <c r="E27" s="9"/>
      <c r="F27" s="9"/>
      <c r="G27" s="9"/>
      <c r="H27" s="10">
        <f>SUM(H26,H22)</f>
        <v>140463.68921000001</v>
      </c>
      <c r="I27" s="10">
        <f t="shared" ref="I27:L27" si="4">SUM(I26,I22)</f>
        <v>146565.33928000001</v>
      </c>
      <c r="J27" s="10">
        <f t="shared" si="4"/>
        <v>83472.77579</v>
      </c>
      <c r="K27" s="10">
        <f t="shared" si="4"/>
        <v>179516.79999999999</v>
      </c>
      <c r="L27" s="10">
        <f t="shared" si="4"/>
        <v>237008.2</v>
      </c>
      <c r="M27" s="11"/>
      <c r="N27" s="11"/>
      <c r="O27" s="11"/>
      <c r="P27" s="11"/>
    </row>
    <row r="29" spans="1:16" x14ac:dyDescent="0.2">
      <c r="A29" s="5">
        <v>32</v>
      </c>
      <c r="B29" s="5"/>
      <c r="C29" s="5">
        <v>8901</v>
      </c>
      <c r="D29" s="5">
        <v>3201</v>
      </c>
      <c r="E29" s="5"/>
      <c r="F29" s="5"/>
      <c r="G29" s="5"/>
      <c r="H29" s="6">
        <v>-232.89279999999999</v>
      </c>
      <c r="I29" s="6">
        <v>-271.52</v>
      </c>
      <c r="J29" s="6">
        <v>-360.93054000000001</v>
      </c>
      <c r="K29" s="6"/>
      <c r="L29" s="7"/>
      <c r="M29" s="8" t="s">
        <v>38</v>
      </c>
      <c r="N29" s="8" t="s">
        <v>20</v>
      </c>
      <c r="O29" s="8"/>
      <c r="P29" s="8"/>
    </row>
    <row r="30" spans="1:16" x14ac:dyDescent="0.2">
      <c r="A30" s="5">
        <v>32</v>
      </c>
      <c r="B30" s="5"/>
      <c r="C30" s="5">
        <v>8901</v>
      </c>
      <c r="D30" s="5">
        <v>3201</v>
      </c>
      <c r="E30" s="5"/>
      <c r="F30" s="5"/>
      <c r="G30" s="5">
        <v>214</v>
      </c>
      <c r="H30" s="6">
        <v>253.29725999999999</v>
      </c>
      <c r="I30" s="6">
        <v>296.92081999999999</v>
      </c>
      <c r="J30" s="6">
        <v>179.58242999999999</v>
      </c>
      <c r="K30" s="6"/>
      <c r="L30" s="7"/>
      <c r="M30" s="8" t="s">
        <v>38</v>
      </c>
      <c r="N30" s="8" t="s">
        <v>20</v>
      </c>
      <c r="O30" s="8"/>
      <c r="P30" s="8" t="s">
        <v>39</v>
      </c>
    </row>
    <row r="31" spans="1:16" x14ac:dyDescent="0.2">
      <c r="A31" s="5">
        <v>32</v>
      </c>
      <c r="B31" s="5"/>
      <c r="C31" s="5">
        <v>8901</v>
      </c>
      <c r="D31" s="5">
        <v>3201</v>
      </c>
      <c r="E31" s="5"/>
      <c r="F31" s="5"/>
      <c r="G31" s="5">
        <v>516</v>
      </c>
      <c r="H31" s="6">
        <v>-12</v>
      </c>
      <c r="I31" s="6">
        <v>-12</v>
      </c>
      <c r="J31" s="6">
        <v>-4</v>
      </c>
      <c r="K31" s="6"/>
      <c r="L31" s="7"/>
      <c r="M31" s="8" t="s">
        <v>38</v>
      </c>
      <c r="N31" s="8" t="s">
        <v>20</v>
      </c>
      <c r="O31" s="8"/>
      <c r="P31" s="8" t="s">
        <v>40</v>
      </c>
    </row>
    <row r="33" spans="1:16" x14ac:dyDescent="0.2">
      <c r="A33" s="9" t="s">
        <v>41</v>
      </c>
      <c r="B33" s="9"/>
      <c r="C33" s="9"/>
      <c r="D33" s="9"/>
      <c r="E33" s="9"/>
      <c r="F33" s="9"/>
      <c r="G33" s="9"/>
      <c r="H33" s="10">
        <f>SUM(H28:H32)</f>
        <v>8.4044600000000003</v>
      </c>
      <c r="I33" s="10">
        <f t="shared" ref="I33:L33" si="5">SUM(I28:I32)</f>
        <v>13.40082000000001</v>
      </c>
      <c r="J33" s="10">
        <f t="shared" si="5"/>
        <v>-185.34811000000002</v>
      </c>
      <c r="K33" s="10">
        <f t="shared" si="5"/>
        <v>0</v>
      </c>
      <c r="L33" s="10">
        <f t="shared" si="5"/>
        <v>0</v>
      </c>
      <c r="M33" s="11"/>
      <c r="N33" s="11"/>
      <c r="O33" s="11"/>
      <c r="P33" s="11"/>
    </row>
    <row r="34" spans="1:16" x14ac:dyDescent="0.2">
      <c r="A34" s="9" t="s">
        <v>42</v>
      </c>
      <c r="B34" s="9"/>
      <c r="C34" s="9"/>
      <c r="D34" s="9"/>
      <c r="E34" s="9"/>
      <c r="F34" s="9"/>
      <c r="G34" s="9"/>
      <c r="H34" s="10">
        <f>SUM(H33)</f>
        <v>8.4044600000000003</v>
      </c>
      <c r="I34" s="10">
        <f t="shared" ref="I34:L34" si="6">SUM(I33)</f>
        <v>13.40082000000001</v>
      </c>
      <c r="J34" s="10">
        <f t="shared" si="6"/>
        <v>-185.34811000000002</v>
      </c>
      <c r="K34" s="10">
        <f t="shared" si="6"/>
        <v>0</v>
      </c>
      <c r="L34" s="10">
        <f t="shared" si="6"/>
        <v>0</v>
      </c>
      <c r="M34" s="11"/>
      <c r="N34" s="11"/>
      <c r="O34" s="11"/>
      <c r="P34" s="11"/>
    </row>
    <row r="36" spans="1:16" x14ac:dyDescent="0.2">
      <c r="A36" s="9" t="s">
        <v>43</v>
      </c>
      <c r="B36" s="9"/>
      <c r="C36" s="9"/>
      <c r="D36" s="9"/>
      <c r="E36" s="9"/>
      <c r="F36" s="9"/>
      <c r="G36" s="9"/>
      <c r="H36" s="10">
        <f>H11-H27</f>
        <v>-118640.74699000001</v>
      </c>
      <c r="I36" s="10">
        <f t="shared" ref="I36:L36" si="7">I11-I27</f>
        <v>-125403.74936000002</v>
      </c>
      <c r="J36" s="10">
        <f t="shared" si="7"/>
        <v>-55442.589959999998</v>
      </c>
      <c r="K36" s="10">
        <f t="shared" si="7"/>
        <v>-145165.09999999998</v>
      </c>
      <c r="L36" s="10">
        <f t="shared" si="7"/>
        <v>-211608.2</v>
      </c>
      <c r="M36" s="11"/>
      <c r="N36" s="11"/>
      <c r="O36" s="11"/>
      <c r="P36" s="11"/>
    </row>
    <row r="37" spans="1:16" x14ac:dyDescent="0.2">
      <c r="A37" s="9" t="s">
        <v>44</v>
      </c>
      <c r="B37" s="9"/>
      <c r="C37" s="9"/>
      <c r="D37" s="9"/>
      <c r="E37" s="9"/>
      <c r="F37" s="9"/>
      <c r="G37" s="9"/>
      <c r="H37" s="10">
        <f>H10-H22</f>
        <v>-118640.74699000001</v>
      </c>
      <c r="I37" s="10">
        <f t="shared" ref="I37:L37" si="8">I10-I22</f>
        <v>-125403.74936000002</v>
      </c>
      <c r="J37" s="10">
        <f t="shared" si="8"/>
        <v>-55442.589959999998</v>
      </c>
      <c r="K37" s="10">
        <f t="shared" si="8"/>
        <v>-137835.09999999998</v>
      </c>
      <c r="L37" s="10">
        <f t="shared" si="8"/>
        <v>-211608.2</v>
      </c>
      <c r="M37" s="11"/>
      <c r="N37" s="11"/>
      <c r="O37" s="11"/>
      <c r="P37" s="11"/>
    </row>
  </sheetData>
  <pageMargins left="0.19685039369791668" right="0.19685039369791668" top="0.19685039369791668" bottom="0.39370078739583336" header="0.19685039369791668" footer="0.19685039369791668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32</vt:lpstr>
      <vt:lpstr>'ORJ 32'!Názvy_tisku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2022-10-20T08:21:30Z</cp:lastPrinted>
  <dcterms:created xsi:type="dcterms:W3CDTF">2022-07-19T06:29:18Z</dcterms:created>
  <dcterms:modified xsi:type="dcterms:W3CDTF">2022-11-15T12:33:20Z</dcterms:modified>
</cp:coreProperties>
</file>